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25" yWindow="855" windowWidth="19320" windowHeight="3960" tabRatio="275" activeTab="1"/>
  </bookViews>
  <sheets>
    <sheet name="4월" sheetId="4" r:id="rId1"/>
    <sheet name="5월" sheetId="5" r:id="rId2"/>
    <sheet name="6월" sheetId="6" r:id="rId3"/>
    <sheet name="Sheet1" sheetId="7" r:id="rId4"/>
  </sheets>
  <calcPr calcId="144525"/>
</workbook>
</file>

<file path=xl/calcChain.xml><?xml version="1.0" encoding="utf-8"?>
<calcChain xmlns="http://schemas.openxmlformats.org/spreadsheetml/2006/main">
  <c r="D49" i="6" l="1"/>
  <c r="C49" i="6"/>
  <c r="C36" i="5"/>
  <c r="D36" i="5"/>
  <c r="D41" i="5"/>
  <c r="C41" i="5"/>
  <c r="D40" i="6" l="1"/>
  <c r="C40" i="6"/>
  <c r="D38" i="5"/>
  <c r="C38" i="5"/>
  <c r="C38" i="4"/>
  <c r="D38" i="4" l="1"/>
  <c r="D36" i="4" l="1"/>
  <c r="C36" i="4"/>
  <c r="B6" i="5" l="1"/>
  <c r="C33" i="4"/>
  <c r="B6" i="4" s="1"/>
  <c r="D33" i="4"/>
  <c r="C6" i="4" s="1"/>
  <c r="B7" i="6"/>
  <c r="B7" i="4"/>
  <c r="B7" i="5"/>
  <c r="C7" i="5"/>
  <c r="C7" i="4"/>
  <c r="C6" i="5"/>
  <c r="C8" i="5"/>
  <c r="C8" i="4"/>
  <c r="B8" i="4"/>
  <c r="C8" i="6"/>
  <c r="D51" i="6"/>
  <c r="C51" i="6"/>
  <c r="B9" i="6" s="1"/>
  <c r="D43" i="5"/>
  <c r="C43" i="5"/>
  <c r="B9" i="5" s="1"/>
  <c r="B8" i="5"/>
  <c r="D40" i="4"/>
  <c r="C9" i="4" s="1"/>
  <c r="C40" i="4"/>
  <c r="B9" i="4" s="1"/>
  <c r="C10" i="4" l="1"/>
  <c r="D7" i="4" s="1"/>
  <c r="B8" i="6"/>
  <c r="D41" i="4"/>
  <c r="D44" i="5"/>
  <c r="C10" i="5"/>
  <c r="D6" i="5" s="1"/>
  <c r="B10" i="5"/>
  <c r="C44" i="5"/>
  <c r="C41" i="4"/>
  <c r="B10" i="4"/>
  <c r="D6" i="4" l="1"/>
  <c r="D9" i="4"/>
  <c r="D8" i="4"/>
  <c r="D10" i="5"/>
  <c r="D7" i="5"/>
  <c r="D8" i="5"/>
  <c r="D9" i="5"/>
  <c r="D37" i="6" l="1"/>
  <c r="C37" i="6"/>
  <c r="C52" i="6" s="1"/>
  <c r="C6" i="6" l="1"/>
  <c r="B6" i="6"/>
  <c r="B10" i="6" s="1"/>
  <c r="D52" i="6"/>
  <c r="C7" i="6"/>
  <c r="C10" i="6" l="1"/>
  <c r="D10" i="6" s="1"/>
  <c r="D8" i="6" l="1"/>
  <c r="D9" i="6"/>
  <c r="D7" i="6"/>
  <c r="D6" i="6"/>
</calcChain>
</file>

<file path=xl/sharedStrings.xml><?xml version="1.0" encoding="utf-8"?>
<sst xmlns="http://schemas.openxmlformats.org/spreadsheetml/2006/main" count="230" uniqueCount="92">
  <si>
    <t>사용일자</t>
  </si>
  <si>
    <t>조달행정 주요현안 회의 및 간담회</t>
    <phoneticPr fontId="1" type="noConversion"/>
  </si>
  <si>
    <t>2. 세부 집행 내역</t>
    <phoneticPr fontId="1" type="noConversion"/>
  </si>
  <si>
    <t>1. 유형별 집행현황</t>
    <phoneticPr fontId="1" type="noConversion"/>
  </si>
  <si>
    <t>(단위 : 원)</t>
    <phoneticPr fontId="1" type="noConversion"/>
  </si>
  <si>
    <t>구 분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</si>
  <si>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</si>
  <si>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</si>
  <si>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</si>
  <si>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</si>
  <si>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</si>
  <si>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청장실 운영 경비</t>
    <phoneticPr fontId="1" type="noConversion"/>
  </si>
  <si>
    <t>합계</t>
    <phoneticPr fontId="1" type="noConversion"/>
  </si>
  <si>
    <t>구분</t>
    <phoneticPr fontId="1" type="noConversion"/>
  </si>
  <si>
    <t>내역</t>
    <phoneticPr fontId="1" type="noConversion"/>
  </si>
  <si>
    <t>소계</t>
    <phoneticPr fontId="1" type="noConversion"/>
  </si>
  <si>
    <t>차장실 운영 경비</t>
    <phoneticPr fontId="1" type="noConversion"/>
  </si>
  <si>
    <t>조달행정 주요현안 회의 및 간담회</t>
    <phoneticPr fontId="1" type="noConversion"/>
  </si>
  <si>
    <t>소계</t>
    <phoneticPr fontId="1" type="noConversion"/>
  </si>
  <si>
    <t>유관기관 업무협의 및 설명회</t>
    <phoneticPr fontId="1" type="noConversion"/>
  </si>
  <si>
    <t>유관기관 업무 협의</t>
  </si>
  <si>
    <t>조달업무 현안사항 회의</t>
  </si>
  <si>
    <t>직원과의 간담회</t>
  </si>
  <si>
    <t>유관기관 업무협의</t>
  </si>
  <si>
    <t>유관기관 업무협의 및 설명회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</si>
  <si>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</si>
  <si>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</si>
  <si>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직원 사기진작 및 격려</t>
    <phoneticPr fontId="1" type="noConversion"/>
  </si>
  <si>
    <t>직원 사기진작 및 격려</t>
    <phoneticPr fontId="1" type="noConversion"/>
  </si>
  <si>
    <t>2021년 4월 조달청 차장 업무추진비 집행내역</t>
    <phoneticPr fontId="1" type="noConversion"/>
  </si>
  <si>
    <t>2021-04-01</t>
  </si>
  <si>
    <t>2021-04-22</t>
  </si>
  <si>
    <t>2021-05-07</t>
  </si>
  <si>
    <t>2021-06-18</t>
  </si>
  <si>
    <t>2021-06-24</t>
  </si>
  <si>
    <t>2021-04-02</t>
  </si>
  <si>
    <t>2021-04-05</t>
  </si>
  <si>
    <t>2021-04-06</t>
  </si>
  <si>
    <t>2021-04-07</t>
  </si>
  <si>
    <t>2021-04-09</t>
  </si>
  <si>
    <t>2021-04-12</t>
  </si>
  <si>
    <t>2021-04-14</t>
  </si>
  <si>
    <t>2021-04-15</t>
  </si>
  <si>
    <t>2021-04-16</t>
  </si>
  <si>
    <t>2021-04-20</t>
  </si>
  <si>
    <t>경기조달지원센터 직원 격려</t>
  </si>
  <si>
    <t>2021-04-23</t>
  </si>
  <si>
    <t>국유재산정책심의위원회 참석</t>
  </si>
  <si>
    <t>2021-05-24</t>
  </si>
  <si>
    <t>직원 격려</t>
  </si>
  <si>
    <t>2021-05-25</t>
  </si>
  <si>
    <t>2021-05-18</t>
  </si>
  <si>
    <t>2021-05-20</t>
  </si>
  <si>
    <t>2021-05-21</t>
  </si>
  <si>
    <t>2021-05-26</t>
  </si>
  <si>
    <t>2021-05-27</t>
  </si>
  <si>
    <t>2021-05-28</t>
  </si>
  <si>
    <t>2021-05-04</t>
  </si>
  <si>
    <t>2021-05-06</t>
  </si>
  <si>
    <t>2021-05-11</t>
  </si>
  <si>
    <t>2021-05-12</t>
  </si>
  <si>
    <t>2021-05-13</t>
  </si>
  <si>
    <t>2021-05-14</t>
  </si>
  <si>
    <t>2021-05-17</t>
  </si>
  <si>
    <t>2021년 6월 조달청 차장 업무추진비 집행내역</t>
    <phoneticPr fontId="1" type="noConversion"/>
  </si>
  <si>
    <t>2021-06-03</t>
  </si>
  <si>
    <t>2021-06-04</t>
  </si>
  <si>
    <t>2021-06-08</t>
  </si>
  <si>
    <t>2021-06-10</t>
  </si>
  <si>
    <t>2021-06-15</t>
  </si>
  <si>
    <t>차세대 나라장터 구축 T/F팀 직원 격려</t>
  </si>
  <si>
    <t>2021-06-16</t>
  </si>
  <si>
    <t>운영지원과 직원 등 격려</t>
  </si>
  <si>
    <t>2021-06-23</t>
  </si>
  <si>
    <t>2021-06-29</t>
  </si>
  <si>
    <t>직원격려</t>
  </si>
  <si>
    <t>2021-06-01</t>
  </si>
  <si>
    <t>2021-06-02</t>
  </si>
  <si>
    <t>2021-06-07</t>
  </si>
  <si>
    <t>2021-06-09</t>
  </si>
  <si>
    <t>2021-06-11</t>
  </si>
  <si>
    <t>2021-06-14</t>
  </si>
  <si>
    <t>2021-06-17</t>
  </si>
  <si>
    <t>2021-06-21</t>
  </si>
  <si>
    <t>2021-06-22</t>
  </si>
  <si>
    <t>조당사업 현안사항 회의</t>
  </si>
  <si>
    <t>2021-06-25</t>
  </si>
  <si>
    <t>2021-06-28</t>
  </si>
  <si>
    <t>2021-06-30</t>
  </si>
  <si>
    <t>조달행정 주요현안 회의 및 간담회</t>
    <phoneticPr fontId="1" type="noConversion"/>
  </si>
  <si>
    <t>조달행정 주요현안 회의 및 간담회</t>
    <phoneticPr fontId="1" type="noConversion"/>
  </si>
  <si>
    <t>2021년 5월 조달청 차장 업무추진비 집행내역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</si>
</sst>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49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1" fontId="6" fillId="0" borderId="1" xfId="1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41" fontId="6" fillId="0" borderId="1" xfId="1" applyFont="1" applyBorder="1" applyAlignment="1">
      <alignment horizontal="center" vertical="center"/>
    </xf>
    <xf numFmtId="0" fontId="8" fillId="0" borderId="0" xfId="0" applyFo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C40" sqref="C40"/>
    </sheetView>
  </sheetViews>
  <sheetFormatPr defaultRowHeight="16.5" x14ac:dyDescent="0.3"/>
  <cols>
    <col min="1" max="1" width="32.75" customWidth="1"/>
    <col min="2" max="2" width="14.25" customWidth="1"/>
    <col min="3" max="3" width="34.62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0" customHeight="1" x14ac:dyDescent="0.3">
      <c r="A1" s="2" t="s">
        <v>29</v>
      </c>
      <c r="B1" s="2"/>
      <c r="C1" s="2"/>
      <c r="D1" s="2"/>
      <c r="K1"/>
    </row>
    <row r="2" spans="1:11" ht="30" customHeight="1" x14ac:dyDescent="0.3">
      <c r="K2"/>
    </row>
    <row r="3" spans="1:11" s="4" customFormat="1" ht="30" customHeight="1" x14ac:dyDescent="0.3">
      <c r="A3" s="3" t="s">
        <v>3</v>
      </c>
    </row>
    <row r="4" spans="1:11" s="4" customFormat="1" ht="30" customHeight="1" x14ac:dyDescent="0.3">
      <c r="C4" s="5"/>
      <c r="D4" s="5" t="s">
        <v>4</v>
      </c>
    </row>
    <row r="5" spans="1:11" s="7" customFormat="1" ht="22.5" customHeight="1" x14ac:dyDescent="0.3">
      <c r="A5" s="6" t="s">
        <v>5</v>
      </c>
      <c r="B5" s="6" t="s">
        <v>6</v>
      </c>
      <c r="C5" s="6" t="s">
        <v>7</v>
      </c>
      <c r="D5" s="6" t="s">
        <v>8</v>
      </c>
    </row>
    <row r="6" spans="1:11" s="9" customFormat="1" ht="25.5" customHeight="1" x14ac:dyDescent="0.3">
      <c r="A6" s="25" t="s">
        <v>1</v>
      </c>
      <c r="B6" s="20">
        <f t="shared" ref="B6" si="0">C33</f>
        <v>17</v>
      </c>
      <c r="C6" s="30">
        <f>D33</f>
        <v>1648900</v>
      </c>
      <c r="D6" s="8">
        <f>C6/$C$10</f>
        <v>0.78936282253817802</v>
      </c>
    </row>
    <row r="7" spans="1:11" s="9" customFormat="1" ht="25.5" customHeight="1" x14ac:dyDescent="0.3">
      <c r="A7" s="25" t="s">
        <v>9</v>
      </c>
      <c r="B7" s="20">
        <f>C36</f>
        <v>2</v>
      </c>
      <c r="C7" s="30">
        <f>D36</f>
        <v>240000</v>
      </c>
      <c r="D7" s="8">
        <f>C7/$C$10</f>
        <v>0.11489300588826655</v>
      </c>
    </row>
    <row r="8" spans="1:11" s="9" customFormat="1" ht="25.5" customHeight="1" x14ac:dyDescent="0.3">
      <c r="A8" s="25" t="s">
        <v>10</v>
      </c>
      <c r="B8" s="20">
        <f>C38</f>
        <v>1</v>
      </c>
      <c r="C8" s="30">
        <f>D38</f>
        <v>200000</v>
      </c>
      <c r="D8" s="8">
        <f>C8/$C$10</f>
        <v>9.5744171573555456E-2</v>
      </c>
    </row>
    <row r="9" spans="1:11" s="9" customFormat="1" ht="25.5" customHeight="1" x14ac:dyDescent="0.3">
      <c r="A9" s="25" t="s">
        <v>11</v>
      </c>
      <c r="B9" s="20">
        <f>C40</f>
        <v>0</v>
      </c>
      <c r="C9" s="30">
        <f>D40</f>
        <v>0</v>
      </c>
      <c r="D9" s="8">
        <f>C9/$C$10</f>
        <v>0</v>
      </c>
    </row>
    <row r="10" spans="1:11" s="9" customFormat="1" ht="30" customHeight="1" x14ac:dyDescent="0.3">
      <c r="A10" s="6" t="s">
        <v>12</v>
      </c>
      <c r="B10" s="21">
        <f>SUM(B6:B9)</f>
        <v>20</v>
      </c>
      <c r="C10" s="19">
        <f>SUM(C6:C9)</f>
        <v>2088900</v>
      </c>
      <c r="D10" s="23"/>
    </row>
    <row r="11" spans="1:11" s="9" customFormat="1" ht="19.5" customHeight="1" x14ac:dyDescent="0.3"/>
    <row r="12" spans="1:11" s="4" customFormat="1" ht="30" customHeight="1" x14ac:dyDescent="0.3">
      <c r="A12" s="3" t="s">
        <v>2</v>
      </c>
      <c r="D12" s="10"/>
    </row>
    <row r="13" spans="1:11" s="9" customFormat="1" ht="21.75" customHeight="1" x14ac:dyDescent="0.3">
      <c r="B13" s="31"/>
      <c r="C13" s="5"/>
      <c r="D13" s="5" t="s">
        <v>4</v>
      </c>
    </row>
    <row r="14" spans="1:11" s="13" customFormat="1" ht="30" customHeight="1" x14ac:dyDescent="0.3">
      <c r="A14" s="6" t="s">
        <v>13</v>
      </c>
      <c r="B14" s="11" t="s">
        <v>0</v>
      </c>
      <c r="C14" s="6" t="s">
        <v>14</v>
      </c>
      <c r="D14" s="11" t="s">
        <v>7</v>
      </c>
      <c r="E14" s="12"/>
      <c r="F14" s="12"/>
    </row>
    <row r="15" spans="1:11" s="13" customFormat="1" ht="21.75" customHeight="1" x14ac:dyDescent="0.3">
      <c r="A15" s="37" t="s">
        <v>90</v>
      </c>
      <c r="B15" s="14" t="s">
        <v>30</v>
      </c>
      <c r="C15" s="25" t="s">
        <v>21</v>
      </c>
      <c r="D15" s="15">
        <v>50000</v>
      </c>
      <c r="E15" s="12"/>
      <c r="F15" s="12"/>
    </row>
    <row r="16" spans="1:11" s="13" customFormat="1" ht="21.75" customHeight="1" x14ac:dyDescent="0.3">
      <c r="A16" s="37"/>
      <c r="B16" s="14" t="s">
        <v>35</v>
      </c>
      <c r="C16" s="25" t="s">
        <v>21</v>
      </c>
      <c r="D16" s="15">
        <v>107000</v>
      </c>
      <c r="E16" s="12"/>
      <c r="F16" s="12"/>
    </row>
    <row r="17" spans="1:6" s="13" customFormat="1" ht="21.75" customHeight="1" x14ac:dyDescent="0.3">
      <c r="A17" s="37"/>
      <c r="B17" s="14" t="s">
        <v>35</v>
      </c>
      <c r="C17" s="25" t="s">
        <v>21</v>
      </c>
      <c r="D17" s="15">
        <v>106000</v>
      </c>
      <c r="E17" s="12"/>
      <c r="F17" s="12"/>
    </row>
    <row r="18" spans="1:6" s="13" customFormat="1" ht="21.75" customHeight="1" x14ac:dyDescent="0.3">
      <c r="A18" s="37"/>
      <c r="B18" s="14" t="s">
        <v>36</v>
      </c>
      <c r="C18" s="25" t="s">
        <v>21</v>
      </c>
      <c r="D18" s="15">
        <v>68000</v>
      </c>
      <c r="E18" s="12"/>
      <c r="F18" s="12"/>
    </row>
    <row r="19" spans="1:6" s="13" customFormat="1" ht="21.75" customHeight="1" x14ac:dyDescent="0.3">
      <c r="A19" s="37"/>
      <c r="B19" s="14" t="s">
        <v>37</v>
      </c>
      <c r="C19" s="25" t="s">
        <v>21</v>
      </c>
      <c r="D19" s="15">
        <v>115000</v>
      </c>
      <c r="E19" s="12"/>
      <c r="F19" s="12"/>
    </row>
    <row r="20" spans="1:6" s="13" customFormat="1" ht="21.75" customHeight="1" x14ac:dyDescent="0.3">
      <c r="A20" s="37"/>
      <c r="B20" s="14" t="s">
        <v>37</v>
      </c>
      <c r="C20" s="25" t="s">
        <v>21</v>
      </c>
      <c r="D20" s="15">
        <v>94000</v>
      </c>
      <c r="E20" s="12"/>
      <c r="F20" s="12"/>
    </row>
    <row r="21" spans="1:6" s="13" customFormat="1" ht="21.75" customHeight="1" x14ac:dyDescent="0.3">
      <c r="A21" s="37"/>
      <c r="B21" s="14" t="s">
        <v>38</v>
      </c>
      <c r="C21" s="25" t="s">
        <v>21</v>
      </c>
      <c r="D21" s="15">
        <v>106000</v>
      </c>
      <c r="E21" s="12"/>
      <c r="F21" s="12"/>
    </row>
    <row r="22" spans="1:6" s="13" customFormat="1" ht="21.75" customHeight="1" x14ac:dyDescent="0.3">
      <c r="A22" s="37"/>
      <c r="B22" s="14" t="s">
        <v>39</v>
      </c>
      <c r="C22" s="25" t="s">
        <v>22</v>
      </c>
      <c r="D22" s="15">
        <v>123000</v>
      </c>
      <c r="E22" s="12"/>
      <c r="F22" s="12"/>
    </row>
    <row r="23" spans="1:6" s="13" customFormat="1" ht="21.75" customHeight="1" x14ac:dyDescent="0.3">
      <c r="A23" s="37"/>
      <c r="B23" s="14" t="s">
        <v>40</v>
      </c>
      <c r="C23" s="25" t="s">
        <v>21</v>
      </c>
      <c r="D23" s="15">
        <v>120000</v>
      </c>
      <c r="E23" s="12"/>
      <c r="F23" s="12"/>
    </row>
    <row r="24" spans="1:6" s="13" customFormat="1" ht="21.75" customHeight="1" x14ac:dyDescent="0.3">
      <c r="A24" s="37"/>
      <c r="B24" s="14" t="s">
        <v>40</v>
      </c>
      <c r="C24" s="25" t="s">
        <v>22</v>
      </c>
      <c r="D24" s="15">
        <v>132000</v>
      </c>
      <c r="E24" s="12"/>
      <c r="F24" s="12"/>
    </row>
    <row r="25" spans="1:6" s="13" customFormat="1" ht="21.75" customHeight="1" x14ac:dyDescent="0.3">
      <c r="A25" s="37"/>
      <c r="B25" s="14" t="s">
        <v>41</v>
      </c>
      <c r="C25" s="25" t="s">
        <v>21</v>
      </c>
      <c r="D25" s="15">
        <v>92000</v>
      </c>
      <c r="E25" s="12"/>
      <c r="F25" s="12"/>
    </row>
    <row r="26" spans="1:6" s="13" customFormat="1" ht="21.75" customHeight="1" x14ac:dyDescent="0.3">
      <c r="A26" s="37"/>
      <c r="B26" s="14" t="s">
        <v>42</v>
      </c>
      <c r="C26" s="25" t="s">
        <v>21</v>
      </c>
      <c r="D26" s="15">
        <v>103900</v>
      </c>
      <c r="E26" s="12"/>
      <c r="F26" s="12"/>
    </row>
    <row r="27" spans="1:6" s="13" customFormat="1" ht="21.75" customHeight="1" x14ac:dyDescent="0.3">
      <c r="A27" s="37"/>
      <c r="B27" s="14" t="s">
        <v>42</v>
      </c>
      <c r="C27" s="25" t="s">
        <v>21</v>
      </c>
      <c r="D27" s="15">
        <v>68000</v>
      </c>
      <c r="E27" s="12"/>
      <c r="F27" s="12"/>
    </row>
    <row r="28" spans="1:6" s="13" customFormat="1" ht="21.75" customHeight="1" x14ac:dyDescent="0.3">
      <c r="A28" s="37"/>
      <c r="B28" s="14" t="s">
        <v>43</v>
      </c>
      <c r="C28" s="25" t="s">
        <v>21</v>
      </c>
      <c r="D28" s="15">
        <v>109000</v>
      </c>
      <c r="E28" s="12"/>
      <c r="F28" s="12"/>
    </row>
    <row r="29" spans="1:6" s="13" customFormat="1" ht="21.75" customHeight="1" x14ac:dyDescent="0.3">
      <c r="A29" s="37"/>
      <c r="B29" s="14" t="s">
        <v>44</v>
      </c>
      <c r="C29" s="25" t="s">
        <v>21</v>
      </c>
      <c r="D29" s="15">
        <v>96000</v>
      </c>
      <c r="E29" s="12"/>
      <c r="F29" s="12"/>
    </row>
    <row r="30" spans="1:6" s="13" customFormat="1" ht="21.75" customHeight="1" x14ac:dyDescent="0.3">
      <c r="A30" s="37"/>
      <c r="B30" s="14" t="s">
        <v>44</v>
      </c>
      <c r="C30" s="25" t="s">
        <v>21</v>
      </c>
      <c r="D30" s="15">
        <v>69000</v>
      </c>
      <c r="E30" s="12"/>
      <c r="F30" s="12"/>
    </row>
    <row r="31" spans="1:6" s="13" customFormat="1" ht="21.75" customHeight="1" x14ac:dyDescent="0.3">
      <c r="A31" s="37"/>
      <c r="B31" s="14" t="s">
        <v>46</v>
      </c>
      <c r="C31" s="25" t="s">
        <v>47</v>
      </c>
      <c r="D31" s="15">
        <v>90000</v>
      </c>
      <c r="E31" s="12"/>
      <c r="F31" s="12"/>
    </row>
    <row r="32" spans="1:6" s="13" customFormat="1" ht="21.75" customHeight="1" x14ac:dyDescent="0.3">
      <c r="A32" s="37"/>
      <c r="B32" s="14"/>
      <c r="C32" s="34"/>
      <c r="D32" s="15"/>
      <c r="E32" s="12"/>
      <c r="F32" s="12"/>
    </row>
    <row r="33" spans="1:6" s="9" customFormat="1" ht="21" customHeight="1" x14ac:dyDescent="0.3">
      <c r="A33" s="36"/>
      <c r="B33" s="11" t="s">
        <v>15</v>
      </c>
      <c r="C33" s="17">
        <f>COUNTA(C15:C32)</f>
        <v>17</v>
      </c>
      <c r="D33" s="18">
        <f>SUM(D15:D32)</f>
        <v>1648900</v>
      </c>
    </row>
    <row r="34" spans="1:6" s="9" customFormat="1" ht="18" customHeight="1" x14ac:dyDescent="0.3">
      <c r="A34" s="35" t="s">
        <v>19</v>
      </c>
      <c r="B34" s="14" t="s">
        <v>30</v>
      </c>
      <c r="C34" s="25" t="s">
        <v>20</v>
      </c>
      <c r="D34" s="15">
        <v>120000</v>
      </c>
    </row>
    <row r="35" spans="1:6" s="9" customFormat="1" ht="18" customHeight="1" x14ac:dyDescent="0.3">
      <c r="A35" s="37"/>
      <c r="B35" s="14" t="s">
        <v>31</v>
      </c>
      <c r="C35" s="25" t="s">
        <v>20</v>
      </c>
      <c r="D35" s="15">
        <v>120000</v>
      </c>
    </row>
    <row r="36" spans="1:6" s="9" customFormat="1" ht="22.5" customHeight="1" x14ac:dyDescent="0.3">
      <c r="A36" s="36"/>
      <c r="B36" s="11" t="s">
        <v>15</v>
      </c>
      <c r="C36" s="17">
        <f>COUNTA(C34:C35)</f>
        <v>2</v>
      </c>
      <c r="D36" s="18">
        <f>SUM(D34:D35)</f>
        <v>240000</v>
      </c>
      <c r="E36" s="16"/>
      <c r="F36" s="16"/>
    </row>
    <row r="37" spans="1:6" s="9" customFormat="1" ht="22.5" customHeight="1" x14ac:dyDescent="0.3">
      <c r="A37" s="35" t="s">
        <v>27</v>
      </c>
      <c r="B37" s="14" t="s">
        <v>31</v>
      </c>
      <c r="C37" s="25" t="s">
        <v>45</v>
      </c>
      <c r="D37" s="15">
        <v>200000</v>
      </c>
      <c r="E37" s="16"/>
      <c r="F37" s="16"/>
    </row>
    <row r="38" spans="1:6" s="9" customFormat="1" ht="26.25" customHeight="1" x14ac:dyDescent="0.3">
      <c r="A38" s="36"/>
      <c r="B38" s="11" t="s">
        <v>15</v>
      </c>
      <c r="C38" s="17">
        <f>COUNTA(C37)</f>
        <v>1</v>
      </c>
      <c r="D38" s="18">
        <f>SUM(D37)</f>
        <v>200000</v>
      </c>
    </row>
    <row r="39" spans="1:6" s="9" customFormat="1" ht="23.25" customHeight="1" x14ac:dyDescent="0.3">
      <c r="A39" s="35" t="s">
        <v>16</v>
      </c>
      <c r="B39" s="14"/>
      <c r="C39" s="14"/>
      <c r="D39" s="15"/>
    </row>
    <row r="40" spans="1:6" s="9" customFormat="1" ht="28.5" customHeight="1" x14ac:dyDescent="0.3">
      <c r="A40" s="36"/>
      <c r="B40" s="11" t="s">
        <v>15</v>
      </c>
      <c r="C40" s="17">
        <f>COUNTA(C39:C39)</f>
        <v>0</v>
      </c>
      <c r="D40" s="18">
        <f>SUM(D39:D39)</f>
        <v>0</v>
      </c>
    </row>
    <row r="41" spans="1:6" s="9" customFormat="1" ht="30" customHeight="1" x14ac:dyDescent="0.3">
      <c r="A41" s="6" t="s">
        <v>12</v>
      </c>
      <c r="B41" s="11"/>
      <c r="C41" s="17">
        <f>SUM(C33,C36,C38,C40)</f>
        <v>20</v>
      </c>
      <c r="D41" s="19">
        <f>SUM(D33,D36,D38,D40)</f>
        <v>2088900</v>
      </c>
    </row>
  </sheetData>
  <sortState ref="A27:D33">
    <sortCondition ref="A27"/>
  </sortState>
  <mergeCells count="4">
    <mergeCell ref="A39:A40"/>
    <mergeCell ref="A34:A36"/>
    <mergeCell ref="A37:A38"/>
    <mergeCell ref="A15:A33"/>
  </mergeCells>
  <phoneticPr fontId="1" type="noConversion"/>
  <pageMargins left="0.51181102362204722" right="0.51181102362204722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I14" sqref="I14"/>
    </sheetView>
  </sheetViews>
  <sheetFormatPr defaultRowHeight="16.5" x14ac:dyDescent="0.3"/>
  <cols>
    <col min="1" max="1" width="32.75" customWidth="1"/>
    <col min="2" max="2" width="16.375" bestFit="1" customWidth="1"/>
    <col min="3" max="3" width="3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27" customHeight="1" x14ac:dyDescent="0.3">
      <c r="A1" s="2" t="s">
        <v>91</v>
      </c>
      <c r="B1" s="2"/>
      <c r="C1" s="2"/>
      <c r="D1" s="2"/>
      <c r="K1"/>
    </row>
    <row r="2" spans="1:11" ht="27" customHeight="1" x14ac:dyDescent="0.3">
      <c r="K2"/>
    </row>
    <row r="3" spans="1:11" s="4" customFormat="1" ht="27" customHeight="1" x14ac:dyDescent="0.3">
      <c r="A3" s="3" t="s">
        <v>3</v>
      </c>
    </row>
    <row r="4" spans="1:11" s="4" customFormat="1" ht="18.75" customHeight="1" x14ac:dyDescent="0.3">
      <c r="C4" s="5"/>
      <c r="D4" s="5" t="s">
        <v>4</v>
      </c>
    </row>
    <row r="5" spans="1:11" s="7" customFormat="1" ht="27" customHeight="1" x14ac:dyDescent="0.3">
      <c r="A5" s="6" t="s">
        <v>5</v>
      </c>
      <c r="B5" s="6" t="s">
        <v>6</v>
      </c>
      <c r="C5" s="6" t="s">
        <v>7</v>
      </c>
      <c r="D5" s="6" t="s">
        <v>8</v>
      </c>
    </row>
    <row r="6" spans="1:11" s="9" customFormat="1" ht="20.25" customHeight="1" x14ac:dyDescent="0.3">
      <c r="A6" s="25" t="s">
        <v>1</v>
      </c>
      <c r="B6" s="20">
        <f>C36</f>
        <v>21</v>
      </c>
      <c r="C6" s="15">
        <f>D36</f>
        <v>1968000</v>
      </c>
      <c r="D6" s="8">
        <f>C6/$C$10</f>
        <v>0.92655367231638419</v>
      </c>
    </row>
    <row r="7" spans="1:11" s="9" customFormat="1" ht="20.25" customHeight="1" x14ac:dyDescent="0.3">
      <c r="A7" s="25" t="s">
        <v>9</v>
      </c>
      <c r="B7" s="20">
        <f>C38</f>
        <v>0</v>
      </c>
      <c r="C7" s="26">
        <f>D38</f>
        <v>0</v>
      </c>
      <c r="D7" s="8">
        <f>C7/$C$10</f>
        <v>0</v>
      </c>
    </row>
    <row r="8" spans="1:11" s="9" customFormat="1" ht="20.25" customHeight="1" x14ac:dyDescent="0.3">
      <c r="A8" s="25" t="s">
        <v>10</v>
      </c>
      <c r="B8" s="20">
        <f>C41</f>
        <v>2</v>
      </c>
      <c r="C8" s="15">
        <f>D41</f>
        <v>156000</v>
      </c>
      <c r="D8" s="8">
        <f>C8/$C$10</f>
        <v>7.3446327683615822E-2</v>
      </c>
    </row>
    <row r="9" spans="1:11" s="9" customFormat="1" ht="20.25" customHeight="1" x14ac:dyDescent="0.3">
      <c r="A9" s="25" t="s">
        <v>11</v>
      </c>
      <c r="B9" s="20">
        <f>C43</f>
        <v>0</v>
      </c>
      <c r="C9" s="18"/>
      <c r="D9" s="8">
        <f>C9/$C$10</f>
        <v>0</v>
      </c>
    </row>
    <row r="10" spans="1:11" s="9" customFormat="1" ht="27" customHeight="1" x14ac:dyDescent="0.3">
      <c r="A10" s="6" t="s">
        <v>12</v>
      </c>
      <c r="B10" s="21">
        <f>SUM(B6:B9)</f>
        <v>23</v>
      </c>
      <c r="C10" s="22">
        <f>SUM(C6:C9)</f>
        <v>2124000</v>
      </c>
      <c r="D10" s="23">
        <f>C10/$C$10</f>
        <v>1</v>
      </c>
    </row>
    <row r="11" spans="1:11" s="9" customFormat="1" ht="18.75" customHeight="1" x14ac:dyDescent="0.3"/>
    <row r="12" spans="1:11" s="4" customFormat="1" ht="27" customHeight="1" x14ac:dyDescent="0.3">
      <c r="A12" s="3" t="s">
        <v>2</v>
      </c>
      <c r="D12" s="10"/>
    </row>
    <row r="13" spans="1:11" s="9" customFormat="1" ht="19.5" customHeight="1" x14ac:dyDescent="0.3">
      <c r="C13" s="5"/>
      <c r="D13" s="5" t="s">
        <v>4</v>
      </c>
    </row>
    <row r="14" spans="1:11" s="13" customFormat="1" ht="27" customHeight="1" x14ac:dyDescent="0.3">
      <c r="A14" s="6" t="s">
        <v>13</v>
      </c>
      <c r="B14" s="11" t="s">
        <v>0</v>
      </c>
      <c r="C14" s="6" t="s">
        <v>14</v>
      </c>
      <c r="D14" s="11" t="s">
        <v>7</v>
      </c>
      <c r="E14" s="12"/>
      <c r="F14" s="12"/>
    </row>
    <row r="15" spans="1:11" s="13" customFormat="1" ht="20.25" customHeight="1" x14ac:dyDescent="0.3">
      <c r="A15" s="37" t="s">
        <v>89</v>
      </c>
      <c r="B15" s="38">
        <v>44319</v>
      </c>
      <c r="C15" s="25" t="s">
        <v>21</v>
      </c>
      <c r="D15" s="15">
        <v>68000</v>
      </c>
      <c r="E15" s="12"/>
      <c r="F15" s="12"/>
    </row>
    <row r="16" spans="1:11" s="13" customFormat="1" ht="20.25" customHeight="1" x14ac:dyDescent="0.3">
      <c r="A16" s="37"/>
      <c r="B16" s="27" t="s">
        <v>57</v>
      </c>
      <c r="C16" s="28" t="s">
        <v>21</v>
      </c>
      <c r="D16" s="15">
        <v>100000</v>
      </c>
      <c r="E16" s="12"/>
      <c r="F16" s="12"/>
    </row>
    <row r="17" spans="1:6" s="13" customFormat="1" ht="20.25" customHeight="1" x14ac:dyDescent="0.3">
      <c r="A17" s="37"/>
      <c r="B17" s="27" t="s">
        <v>58</v>
      </c>
      <c r="C17" s="28" t="s">
        <v>21</v>
      </c>
      <c r="D17" s="15">
        <v>120000</v>
      </c>
      <c r="E17" s="12"/>
      <c r="F17" s="12"/>
    </row>
    <row r="18" spans="1:6" s="13" customFormat="1" ht="20.25" customHeight="1" x14ac:dyDescent="0.3">
      <c r="A18" s="37"/>
      <c r="B18" s="27" t="s">
        <v>58</v>
      </c>
      <c r="C18" s="28" t="s">
        <v>21</v>
      </c>
      <c r="D18" s="15">
        <v>112000</v>
      </c>
      <c r="E18" s="12"/>
      <c r="F18" s="12"/>
    </row>
    <row r="19" spans="1:6" s="13" customFormat="1" ht="20.25" customHeight="1" x14ac:dyDescent="0.3">
      <c r="A19" s="37"/>
      <c r="B19" s="27" t="s">
        <v>32</v>
      </c>
      <c r="C19" s="28" t="s">
        <v>21</v>
      </c>
      <c r="D19" s="15">
        <v>120000</v>
      </c>
      <c r="E19" s="12"/>
      <c r="F19" s="12"/>
    </row>
    <row r="20" spans="1:6" s="13" customFormat="1" ht="20.25" customHeight="1" x14ac:dyDescent="0.3">
      <c r="A20" s="37"/>
      <c r="B20" s="27" t="s">
        <v>32</v>
      </c>
      <c r="C20" s="28" t="s">
        <v>21</v>
      </c>
      <c r="D20" s="15">
        <v>120000</v>
      </c>
      <c r="E20" s="12"/>
      <c r="F20" s="12"/>
    </row>
    <row r="21" spans="1:6" s="13" customFormat="1" ht="20.25" customHeight="1" x14ac:dyDescent="0.3">
      <c r="A21" s="37"/>
      <c r="B21" s="27" t="s">
        <v>59</v>
      </c>
      <c r="C21" s="28" t="s">
        <v>21</v>
      </c>
      <c r="D21" s="15">
        <v>77000</v>
      </c>
      <c r="E21" s="12"/>
      <c r="F21" s="12"/>
    </row>
    <row r="22" spans="1:6" s="13" customFormat="1" ht="20.25" customHeight="1" x14ac:dyDescent="0.3">
      <c r="A22" s="37"/>
      <c r="B22" s="27" t="s">
        <v>60</v>
      </c>
      <c r="C22" s="28" t="s">
        <v>21</v>
      </c>
      <c r="D22" s="15">
        <v>31000</v>
      </c>
      <c r="E22" s="12"/>
      <c r="F22" s="12"/>
    </row>
    <row r="23" spans="1:6" s="13" customFormat="1" ht="20.25" customHeight="1" x14ac:dyDescent="0.3">
      <c r="A23" s="37"/>
      <c r="B23" s="27" t="s">
        <v>61</v>
      </c>
      <c r="C23" s="28" t="s">
        <v>21</v>
      </c>
      <c r="D23" s="15">
        <v>58000</v>
      </c>
      <c r="E23" s="12"/>
      <c r="F23" s="12"/>
    </row>
    <row r="24" spans="1:6" s="13" customFormat="1" ht="20.25" customHeight="1" x14ac:dyDescent="0.3">
      <c r="A24" s="37"/>
      <c r="B24" s="27" t="s">
        <v>62</v>
      </c>
      <c r="C24" s="28" t="s">
        <v>21</v>
      </c>
      <c r="D24" s="15">
        <v>57000</v>
      </c>
      <c r="E24" s="12"/>
      <c r="F24" s="12"/>
    </row>
    <row r="25" spans="1:6" s="13" customFormat="1" ht="20.25" customHeight="1" x14ac:dyDescent="0.3">
      <c r="A25" s="37"/>
      <c r="B25" s="27" t="s">
        <v>62</v>
      </c>
      <c r="C25" s="28" t="s">
        <v>21</v>
      </c>
      <c r="D25" s="15">
        <v>219000</v>
      </c>
      <c r="E25" s="12"/>
      <c r="F25" s="12"/>
    </row>
    <row r="26" spans="1:6" s="13" customFormat="1" ht="20.25" customHeight="1" x14ac:dyDescent="0.3">
      <c r="A26" s="37"/>
      <c r="B26" s="27" t="s">
        <v>63</v>
      </c>
      <c r="C26" s="28" t="s">
        <v>21</v>
      </c>
      <c r="D26" s="15">
        <v>70000</v>
      </c>
      <c r="E26" s="12"/>
      <c r="F26" s="12"/>
    </row>
    <row r="27" spans="1:6" s="13" customFormat="1" ht="20.25" customHeight="1" x14ac:dyDescent="0.3">
      <c r="A27" s="37"/>
      <c r="B27" s="27" t="s">
        <v>51</v>
      </c>
      <c r="C27" s="28" t="s">
        <v>21</v>
      </c>
      <c r="D27" s="15">
        <v>120000</v>
      </c>
      <c r="E27" s="12"/>
      <c r="F27" s="12"/>
    </row>
    <row r="28" spans="1:6" s="13" customFormat="1" ht="20.25" customHeight="1" x14ac:dyDescent="0.3">
      <c r="A28" s="37"/>
      <c r="B28" s="27" t="s">
        <v>51</v>
      </c>
      <c r="C28" s="28" t="s">
        <v>21</v>
      </c>
      <c r="D28" s="15">
        <v>53000</v>
      </c>
      <c r="E28" s="12"/>
      <c r="F28" s="12"/>
    </row>
    <row r="29" spans="1:6" s="13" customFormat="1" ht="20.25" customHeight="1" x14ac:dyDescent="0.3">
      <c r="A29" s="37"/>
      <c r="B29" s="27" t="s">
        <v>52</v>
      </c>
      <c r="C29" s="28" t="s">
        <v>21</v>
      </c>
      <c r="D29" s="15">
        <v>120000</v>
      </c>
      <c r="E29" s="12"/>
      <c r="F29" s="12"/>
    </row>
    <row r="30" spans="1:6" s="13" customFormat="1" ht="20.25" customHeight="1" x14ac:dyDescent="0.3">
      <c r="A30" s="37"/>
      <c r="B30" s="27" t="s">
        <v>53</v>
      </c>
      <c r="C30" s="28" t="s">
        <v>21</v>
      </c>
      <c r="D30" s="15">
        <v>68000</v>
      </c>
      <c r="E30" s="12"/>
      <c r="F30" s="12"/>
    </row>
    <row r="31" spans="1:6" s="13" customFormat="1" ht="20.25" customHeight="1" x14ac:dyDescent="0.3">
      <c r="A31" s="37"/>
      <c r="B31" s="27" t="s">
        <v>54</v>
      </c>
      <c r="C31" s="28" t="s">
        <v>21</v>
      </c>
      <c r="D31" s="15">
        <v>89000</v>
      </c>
      <c r="E31" s="12"/>
      <c r="F31" s="12"/>
    </row>
    <row r="32" spans="1:6" s="13" customFormat="1" ht="20.25" customHeight="1" x14ac:dyDescent="0.3">
      <c r="A32" s="37"/>
      <c r="B32" s="27" t="s">
        <v>54</v>
      </c>
      <c r="C32" s="28" t="s">
        <v>21</v>
      </c>
      <c r="D32" s="15">
        <v>76000</v>
      </c>
      <c r="E32" s="12"/>
      <c r="F32" s="12"/>
    </row>
    <row r="33" spans="1:6" s="13" customFormat="1" ht="20.25" customHeight="1" x14ac:dyDescent="0.3">
      <c r="A33" s="37"/>
      <c r="B33" s="27" t="s">
        <v>55</v>
      </c>
      <c r="C33" s="28" t="s">
        <v>21</v>
      </c>
      <c r="D33" s="15">
        <v>50000</v>
      </c>
      <c r="E33" s="12"/>
      <c r="F33" s="12"/>
    </row>
    <row r="34" spans="1:6" s="13" customFormat="1" ht="20.25" customHeight="1" x14ac:dyDescent="0.3">
      <c r="A34" s="37"/>
      <c r="B34" s="27" t="s">
        <v>55</v>
      </c>
      <c r="C34" s="28" t="s">
        <v>21</v>
      </c>
      <c r="D34" s="15">
        <v>120000</v>
      </c>
      <c r="E34" s="12"/>
      <c r="F34" s="12"/>
    </row>
    <row r="35" spans="1:6" s="13" customFormat="1" ht="20.25" customHeight="1" x14ac:dyDescent="0.3">
      <c r="A35" s="37"/>
      <c r="B35" s="27" t="s">
        <v>56</v>
      </c>
      <c r="C35" s="28" t="s">
        <v>21</v>
      </c>
      <c r="D35" s="15">
        <v>120000</v>
      </c>
      <c r="E35" s="12"/>
      <c r="F35" s="12"/>
    </row>
    <row r="36" spans="1:6" s="13" customFormat="1" ht="26.25" customHeight="1" x14ac:dyDescent="0.3">
      <c r="A36" s="36"/>
      <c r="B36" s="32" t="s">
        <v>18</v>
      </c>
      <c r="C36" s="17">
        <f>COUNTA(C15:C35)</f>
        <v>21</v>
      </c>
      <c r="D36" s="18">
        <f>SUM(D15:D35)</f>
        <v>1968000</v>
      </c>
      <c r="E36" s="12"/>
      <c r="F36" s="12"/>
    </row>
    <row r="37" spans="1:6" s="9" customFormat="1" ht="20.25" customHeight="1" x14ac:dyDescent="0.3">
      <c r="A37" s="37" t="s">
        <v>24</v>
      </c>
      <c r="B37" s="27"/>
      <c r="C37" s="28"/>
      <c r="D37" s="15"/>
    </row>
    <row r="38" spans="1:6" s="9" customFormat="1" ht="27" customHeight="1" x14ac:dyDescent="0.3">
      <c r="A38" s="36"/>
      <c r="B38" s="11" t="s">
        <v>15</v>
      </c>
      <c r="C38" s="17">
        <f>COUNTA(C37:C37)</f>
        <v>0</v>
      </c>
      <c r="D38" s="18">
        <f>SUM(D37:D37)</f>
        <v>0</v>
      </c>
      <c r="E38" s="16"/>
      <c r="F38" s="16"/>
    </row>
    <row r="39" spans="1:6" s="9" customFormat="1" ht="20.25" customHeight="1" x14ac:dyDescent="0.3">
      <c r="A39" s="37" t="s">
        <v>28</v>
      </c>
      <c r="B39" s="27" t="s">
        <v>48</v>
      </c>
      <c r="C39" s="28" t="s">
        <v>49</v>
      </c>
      <c r="D39" s="15">
        <v>40000</v>
      </c>
      <c r="E39" s="16"/>
      <c r="F39" s="16"/>
    </row>
    <row r="40" spans="1:6" s="9" customFormat="1" ht="20.25" customHeight="1" x14ac:dyDescent="0.3">
      <c r="A40" s="37"/>
      <c r="B40" s="27" t="s">
        <v>50</v>
      </c>
      <c r="C40" s="28" t="s">
        <v>49</v>
      </c>
      <c r="D40" s="15">
        <v>116000</v>
      </c>
      <c r="E40" s="16"/>
      <c r="F40" s="16"/>
    </row>
    <row r="41" spans="1:6" s="9" customFormat="1" ht="27" customHeight="1" x14ac:dyDescent="0.3">
      <c r="A41" s="36"/>
      <c r="B41" s="11" t="s">
        <v>15</v>
      </c>
      <c r="C41" s="17">
        <f>COUNTA(C39:C40)</f>
        <v>2</v>
      </c>
      <c r="D41" s="18">
        <f>SUM(D39:D40)</f>
        <v>156000</v>
      </c>
    </row>
    <row r="42" spans="1:6" s="9" customFormat="1" ht="20.25" customHeight="1" x14ac:dyDescent="0.3">
      <c r="A42" s="35" t="s">
        <v>16</v>
      </c>
      <c r="B42" s="14"/>
      <c r="C42" s="24"/>
      <c r="D42" s="15"/>
    </row>
    <row r="43" spans="1:6" s="9" customFormat="1" ht="27" customHeight="1" x14ac:dyDescent="0.3">
      <c r="A43" s="36"/>
      <c r="B43" s="11" t="s">
        <v>15</v>
      </c>
      <c r="C43" s="17">
        <f>COUNTA(C42:C42)</f>
        <v>0</v>
      </c>
      <c r="D43" s="18">
        <f>SUM(D42:D42)</f>
        <v>0</v>
      </c>
    </row>
    <row r="44" spans="1:6" s="9" customFormat="1" ht="27" customHeight="1" x14ac:dyDescent="0.3">
      <c r="A44" s="6" t="s">
        <v>12</v>
      </c>
      <c r="B44" s="11"/>
      <c r="C44" s="17">
        <f>SUM(C36,C38,C41,C43)</f>
        <v>23</v>
      </c>
      <c r="D44" s="19">
        <f>SUM(D36,D38,D41,D43)</f>
        <v>2124000</v>
      </c>
    </row>
  </sheetData>
  <mergeCells count="4">
    <mergeCell ref="A15:A36"/>
    <mergeCell ref="A39:A41"/>
    <mergeCell ref="A42:A43"/>
    <mergeCell ref="A37:A38"/>
  </mergeCells>
  <phoneticPr fontId="1" type="noConversion"/>
  <pageMargins left="0.51" right="0.5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B33" sqref="A33:XFD33"/>
    </sheetView>
  </sheetViews>
  <sheetFormatPr defaultRowHeight="16.5" x14ac:dyDescent="0.3"/>
  <cols>
    <col min="1" max="1" width="31.625" customWidth="1"/>
    <col min="2" max="2" width="16.375" bestFit="1" customWidth="1"/>
    <col min="3" max="3" width="35.875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27.95" customHeight="1" x14ac:dyDescent="0.3">
      <c r="A1" s="2" t="s">
        <v>64</v>
      </c>
      <c r="B1" s="2"/>
      <c r="C1" s="2"/>
      <c r="D1" s="2"/>
      <c r="K1"/>
    </row>
    <row r="2" spans="1:11" ht="27.95" customHeight="1" x14ac:dyDescent="0.3">
      <c r="K2"/>
    </row>
    <row r="3" spans="1:11" s="4" customFormat="1" ht="27.95" customHeight="1" x14ac:dyDescent="0.3">
      <c r="A3" s="3" t="s">
        <v>3</v>
      </c>
    </row>
    <row r="4" spans="1:11" s="4" customFormat="1" ht="23.25" customHeight="1" x14ac:dyDescent="0.3">
      <c r="C4" s="5"/>
      <c r="D4" s="5" t="s">
        <v>4</v>
      </c>
    </row>
    <row r="5" spans="1:11" s="7" customFormat="1" ht="27.95" customHeight="1" x14ac:dyDescent="0.3">
      <c r="A5" s="6" t="s">
        <v>5</v>
      </c>
      <c r="B5" s="6" t="s">
        <v>6</v>
      </c>
      <c r="C5" s="6" t="s">
        <v>7</v>
      </c>
      <c r="D5" s="6" t="s">
        <v>8</v>
      </c>
    </row>
    <row r="6" spans="1:11" s="9" customFormat="1" ht="22.5" customHeight="1" x14ac:dyDescent="0.3">
      <c r="A6" s="25" t="s">
        <v>1</v>
      </c>
      <c r="B6" s="20">
        <f t="shared" ref="B6" si="0">C37</f>
        <v>22</v>
      </c>
      <c r="C6" s="15">
        <f>D37</f>
        <v>1872000</v>
      </c>
      <c r="D6" s="8">
        <f>C6/$C$10</f>
        <v>0.6887417218543046</v>
      </c>
    </row>
    <row r="7" spans="1:11" s="9" customFormat="1" ht="22.5" customHeight="1" x14ac:dyDescent="0.3">
      <c r="A7" s="25" t="s">
        <v>9</v>
      </c>
      <c r="B7" s="20">
        <f>C40</f>
        <v>2</v>
      </c>
      <c r="C7" s="26">
        <f>D40</f>
        <v>178000</v>
      </c>
      <c r="D7" s="8">
        <f>C7/$C$10</f>
        <v>6.5489330389992648E-2</v>
      </c>
    </row>
    <row r="8" spans="1:11" s="9" customFormat="1" ht="22.5" customHeight="1" x14ac:dyDescent="0.3">
      <c r="A8" s="25" t="s">
        <v>10</v>
      </c>
      <c r="B8" s="20">
        <f>C49</f>
        <v>8</v>
      </c>
      <c r="C8" s="15">
        <f>D49</f>
        <v>668000</v>
      </c>
      <c r="D8" s="8">
        <f>C8/$C$10</f>
        <v>0.24576894775570271</v>
      </c>
    </row>
    <row r="9" spans="1:11" s="9" customFormat="1" ht="22.5" customHeight="1" x14ac:dyDescent="0.3">
      <c r="A9" s="25" t="s">
        <v>11</v>
      </c>
      <c r="B9" s="20">
        <f>C51</f>
        <v>0</v>
      </c>
      <c r="C9" s="18"/>
      <c r="D9" s="8">
        <f>C9/$C$10</f>
        <v>0</v>
      </c>
    </row>
    <row r="10" spans="1:11" s="9" customFormat="1" ht="27.95" customHeight="1" x14ac:dyDescent="0.3">
      <c r="A10" s="6" t="s">
        <v>12</v>
      </c>
      <c r="B10" s="21">
        <f>SUM(B6:B9)</f>
        <v>32</v>
      </c>
      <c r="C10" s="22">
        <f>SUM(C6:C9)</f>
        <v>2718000</v>
      </c>
      <c r="D10" s="23">
        <f>C10/$C$10</f>
        <v>1</v>
      </c>
    </row>
    <row r="11" spans="1:11" s="9" customFormat="1" ht="18" customHeight="1" x14ac:dyDescent="0.3"/>
    <row r="12" spans="1:11" s="4" customFormat="1" ht="27.95" customHeight="1" x14ac:dyDescent="0.3">
      <c r="A12" s="3" t="s">
        <v>2</v>
      </c>
      <c r="D12" s="10"/>
    </row>
    <row r="13" spans="1:11" s="9" customFormat="1" ht="15" customHeight="1" x14ac:dyDescent="0.3">
      <c r="C13" s="5"/>
      <c r="D13" s="5" t="s">
        <v>4</v>
      </c>
    </row>
    <row r="14" spans="1:11" s="13" customFormat="1" ht="27" customHeight="1" x14ac:dyDescent="0.3">
      <c r="A14" s="6" t="s">
        <v>13</v>
      </c>
      <c r="B14" s="11" t="s">
        <v>0</v>
      </c>
      <c r="C14" s="6" t="s">
        <v>14</v>
      </c>
      <c r="D14" s="11" t="s">
        <v>7</v>
      </c>
      <c r="E14" s="12"/>
      <c r="F14" s="12"/>
    </row>
    <row r="15" spans="1:11" s="13" customFormat="1" ht="20.25" customHeight="1" x14ac:dyDescent="0.3">
      <c r="A15" s="37" t="s">
        <v>17</v>
      </c>
      <c r="B15" s="27" t="s">
        <v>76</v>
      </c>
      <c r="C15" s="33" t="s">
        <v>21</v>
      </c>
      <c r="D15" s="29">
        <v>84000</v>
      </c>
      <c r="E15" s="12"/>
      <c r="F15" s="12"/>
    </row>
    <row r="16" spans="1:11" s="13" customFormat="1" ht="20.25" customHeight="1" x14ac:dyDescent="0.3">
      <c r="A16" s="37"/>
      <c r="B16" s="27" t="s">
        <v>77</v>
      </c>
      <c r="C16" s="28" t="s">
        <v>21</v>
      </c>
      <c r="D16" s="29">
        <v>75000</v>
      </c>
      <c r="E16" s="12"/>
      <c r="F16" s="12"/>
    </row>
    <row r="17" spans="1:6" s="13" customFormat="1" ht="20.25" customHeight="1" x14ac:dyDescent="0.3">
      <c r="A17" s="37"/>
      <c r="B17" s="27" t="s">
        <v>65</v>
      </c>
      <c r="C17" s="33" t="s">
        <v>21</v>
      </c>
      <c r="D17" s="29">
        <v>109000</v>
      </c>
      <c r="E17" s="12"/>
      <c r="F17" s="12"/>
    </row>
    <row r="18" spans="1:6" s="13" customFormat="1" ht="20.25" customHeight="1" x14ac:dyDescent="0.3">
      <c r="A18" s="37"/>
      <c r="B18" s="27" t="s">
        <v>78</v>
      </c>
      <c r="C18" s="28" t="s">
        <v>21</v>
      </c>
      <c r="D18" s="29">
        <v>68000</v>
      </c>
      <c r="E18" s="12"/>
      <c r="F18" s="12"/>
    </row>
    <row r="19" spans="1:6" s="13" customFormat="1" ht="20.25" customHeight="1" x14ac:dyDescent="0.3">
      <c r="A19" s="37"/>
      <c r="B19" s="27" t="s">
        <v>67</v>
      </c>
      <c r="C19" s="33" t="s">
        <v>21</v>
      </c>
      <c r="D19" s="29">
        <v>103000</v>
      </c>
      <c r="E19" s="12"/>
      <c r="F19" s="12"/>
    </row>
    <row r="20" spans="1:6" s="13" customFormat="1" ht="20.25" customHeight="1" x14ac:dyDescent="0.3">
      <c r="A20" s="37"/>
      <c r="B20" s="27" t="s">
        <v>79</v>
      </c>
      <c r="C20" s="28" t="s">
        <v>21</v>
      </c>
      <c r="D20" s="29">
        <v>112500</v>
      </c>
      <c r="E20" s="12"/>
      <c r="F20" s="12"/>
    </row>
    <row r="21" spans="1:6" s="13" customFormat="1" ht="20.25" customHeight="1" x14ac:dyDescent="0.3">
      <c r="A21" s="37"/>
      <c r="B21" s="27" t="s">
        <v>79</v>
      </c>
      <c r="C21" s="33" t="s">
        <v>21</v>
      </c>
      <c r="D21" s="29">
        <v>62000</v>
      </c>
      <c r="E21" s="12"/>
      <c r="F21" s="12"/>
    </row>
    <row r="22" spans="1:6" s="13" customFormat="1" ht="20.25" customHeight="1" x14ac:dyDescent="0.3">
      <c r="A22" s="37"/>
      <c r="B22" s="27" t="s">
        <v>80</v>
      </c>
      <c r="C22" s="33" t="s">
        <v>21</v>
      </c>
      <c r="D22" s="29">
        <v>116000</v>
      </c>
      <c r="E22" s="12"/>
      <c r="F22" s="12"/>
    </row>
    <row r="23" spans="1:6" s="13" customFormat="1" ht="20.25" customHeight="1" x14ac:dyDescent="0.3">
      <c r="A23" s="37"/>
      <c r="B23" s="27" t="s">
        <v>81</v>
      </c>
      <c r="C23" s="33" t="s">
        <v>21</v>
      </c>
      <c r="D23" s="29">
        <v>50500</v>
      </c>
      <c r="E23" s="12"/>
      <c r="F23" s="12"/>
    </row>
    <row r="24" spans="1:6" s="13" customFormat="1" ht="20.25" customHeight="1" x14ac:dyDescent="0.3">
      <c r="A24" s="37"/>
      <c r="B24" s="27" t="s">
        <v>69</v>
      </c>
      <c r="C24" s="33" t="s">
        <v>21</v>
      </c>
      <c r="D24" s="29">
        <v>82000</v>
      </c>
      <c r="E24" s="12"/>
      <c r="F24" s="12"/>
    </row>
    <row r="25" spans="1:6" s="13" customFormat="1" ht="20.25" customHeight="1" x14ac:dyDescent="0.3">
      <c r="A25" s="37"/>
      <c r="B25" s="27" t="s">
        <v>71</v>
      </c>
      <c r="C25" s="28" t="s">
        <v>21</v>
      </c>
      <c r="D25" s="29">
        <v>72000</v>
      </c>
      <c r="E25" s="12"/>
      <c r="F25" s="12"/>
    </row>
    <row r="26" spans="1:6" s="13" customFormat="1" ht="20.25" customHeight="1" x14ac:dyDescent="0.3">
      <c r="A26" s="37"/>
      <c r="B26" s="27" t="s">
        <v>82</v>
      </c>
      <c r="C26" s="33" t="s">
        <v>21</v>
      </c>
      <c r="D26" s="29">
        <v>43000</v>
      </c>
      <c r="E26" s="12"/>
      <c r="F26" s="12"/>
    </row>
    <row r="27" spans="1:6" s="13" customFormat="1" ht="20.25" customHeight="1" x14ac:dyDescent="0.3">
      <c r="A27" s="37"/>
      <c r="B27" s="27" t="s">
        <v>82</v>
      </c>
      <c r="C27" s="28" t="s">
        <v>21</v>
      </c>
      <c r="D27" s="29">
        <v>120000</v>
      </c>
      <c r="E27" s="12"/>
      <c r="F27" s="12"/>
    </row>
    <row r="28" spans="1:6" s="13" customFormat="1" ht="20.25" customHeight="1" x14ac:dyDescent="0.3">
      <c r="A28" s="37"/>
      <c r="B28" s="27" t="s">
        <v>33</v>
      </c>
      <c r="C28" s="28" t="s">
        <v>21</v>
      </c>
      <c r="D28" s="29">
        <v>87000</v>
      </c>
      <c r="E28" s="12"/>
      <c r="F28" s="12"/>
    </row>
    <row r="29" spans="1:6" s="13" customFormat="1" ht="20.25" customHeight="1" x14ac:dyDescent="0.3">
      <c r="A29" s="37"/>
      <c r="B29" s="27" t="s">
        <v>83</v>
      </c>
      <c r="C29" s="33" t="s">
        <v>21</v>
      </c>
      <c r="D29" s="29">
        <v>76000</v>
      </c>
      <c r="E29" s="12"/>
      <c r="F29" s="12"/>
    </row>
    <row r="30" spans="1:6" s="13" customFormat="1" ht="20.25" customHeight="1" x14ac:dyDescent="0.3">
      <c r="A30" s="37"/>
      <c r="B30" s="27" t="s">
        <v>83</v>
      </c>
      <c r="C30" s="33" t="s">
        <v>21</v>
      </c>
      <c r="D30" s="29">
        <v>120000</v>
      </c>
      <c r="E30" s="12"/>
      <c r="F30" s="12"/>
    </row>
    <row r="31" spans="1:6" s="13" customFormat="1" ht="20.25" customHeight="1" x14ac:dyDescent="0.3">
      <c r="A31" s="37"/>
      <c r="B31" s="27" t="s">
        <v>84</v>
      </c>
      <c r="C31" s="33" t="s">
        <v>85</v>
      </c>
      <c r="D31" s="29">
        <v>91000</v>
      </c>
      <c r="E31" s="12"/>
      <c r="F31" s="12"/>
    </row>
    <row r="32" spans="1:6" s="13" customFormat="1" ht="20.25" customHeight="1" x14ac:dyDescent="0.3">
      <c r="A32" s="37"/>
      <c r="B32" s="27" t="s">
        <v>73</v>
      </c>
      <c r="C32" s="33" t="s">
        <v>21</v>
      </c>
      <c r="D32" s="29">
        <v>112000</v>
      </c>
      <c r="E32" s="12"/>
      <c r="F32" s="12"/>
    </row>
    <row r="33" spans="1:6" s="13" customFormat="1" ht="20.25" customHeight="1" x14ac:dyDescent="0.3">
      <c r="A33" s="37"/>
      <c r="B33" s="27" t="s">
        <v>86</v>
      </c>
      <c r="C33" s="33" t="s">
        <v>21</v>
      </c>
      <c r="D33" s="29">
        <v>52000</v>
      </c>
      <c r="E33" s="12"/>
      <c r="F33" s="12"/>
    </row>
    <row r="34" spans="1:6" s="13" customFormat="1" ht="20.25" customHeight="1" x14ac:dyDescent="0.3">
      <c r="A34" s="37"/>
      <c r="B34" s="27" t="s">
        <v>87</v>
      </c>
      <c r="C34" s="33" t="s">
        <v>21</v>
      </c>
      <c r="D34" s="29">
        <v>106000</v>
      </c>
      <c r="E34" s="12"/>
      <c r="F34" s="12"/>
    </row>
    <row r="35" spans="1:6" s="13" customFormat="1" ht="20.25" customHeight="1" x14ac:dyDescent="0.3">
      <c r="A35" s="37"/>
      <c r="B35" s="27" t="s">
        <v>74</v>
      </c>
      <c r="C35" s="33" t="s">
        <v>21</v>
      </c>
      <c r="D35" s="29">
        <v>62000</v>
      </c>
      <c r="E35" s="12"/>
      <c r="F35" s="12"/>
    </row>
    <row r="36" spans="1:6" s="13" customFormat="1" ht="20.25" customHeight="1" x14ac:dyDescent="0.3">
      <c r="A36" s="37"/>
      <c r="B36" s="27" t="s">
        <v>88</v>
      </c>
      <c r="C36" s="33" t="s">
        <v>21</v>
      </c>
      <c r="D36" s="29">
        <v>69000</v>
      </c>
      <c r="E36" s="12"/>
      <c r="F36" s="12"/>
    </row>
    <row r="37" spans="1:6" s="9" customFormat="1" ht="30.75" customHeight="1" x14ac:dyDescent="0.3">
      <c r="A37" s="36"/>
      <c r="B37" s="11" t="s">
        <v>15</v>
      </c>
      <c r="C37" s="17">
        <f>COUNTA(C15:C36)</f>
        <v>22</v>
      </c>
      <c r="D37" s="18">
        <f>SUM(D15:D36)</f>
        <v>1872000</v>
      </c>
    </row>
    <row r="38" spans="1:6" s="9" customFormat="1" ht="20.25" customHeight="1" x14ac:dyDescent="0.3">
      <c r="A38" s="35" t="s">
        <v>25</v>
      </c>
      <c r="B38" s="27" t="s">
        <v>33</v>
      </c>
      <c r="C38" s="33" t="s">
        <v>23</v>
      </c>
      <c r="D38" s="29">
        <v>58000</v>
      </c>
    </row>
    <row r="39" spans="1:6" s="9" customFormat="1" ht="20.25" customHeight="1" x14ac:dyDescent="0.3">
      <c r="A39" s="37"/>
      <c r="B39" s="27" t="s">
        <v>34</v>
      </c>
      <c r="C39" s="33" t="s">
        <v>23</v>
      </c>
      <c r="D39" s="29">
        <v>120000</v>
      </c>
    </row>
    <row r="40" spans="1:6" s="9" customFormat="1" ht="24" customHeight="1" x14ac:dyDescent="0.3">
      <c r="A40" s="36"/>
      <c r="B40" s="11" t="s">
        <v>15</v>
      </c>
      <c r="C40" s="17">
        <f>COUNTA(C38:C39)</f>
        <v>2</v>
      </c>
      <c r="D40" s="18">
        <f>SUM(D38:D39)</f>
        <v>178000</v>
      </c>
      <c r="E40" s="16"/>
      <c r="F40" s="16"/>
    </row>
    <row r="41" spans="1:6" s="9" customFormat="1" ht="21.75" customHeight="1" x14ac:dyDescent="0.3">
      <c r="A41" s="37" t="s">
        <v>26</v>
      </c>
      <c r="B41" s="27" t="s">
        <v>65</v>
      </c>
      <c r="C41" s="28" t="s">
        <v>49</v>
      </c>
      <c r="D41" s="29">
        <v>90000</v>
      </c>
      <c r="E41" s="16"/>
      <c r="F41" s="16"/>
    </row>
    <row r="42" spans="1:6" s="9" customFormat="1" ht="21.75" customHeight="1" x14ac:dyDescent="0.3">
      <c r="A42" s="37"/>
      <c r="B42" s="27" t="s">
        <v>66</v>
      </c>
      <c r="C42" s="28" t="s">
        <v>49</v>
      </c>
      <c r="D42" s="29">
        <v>100000</v>
      </c>
      <c r="E42" s="16"/>
      <c r="F42" s="16"/>
    </row>
    <row r="43" spans="1:6" s="9" customFormat="1" ht="21.75" customHeight="1" x14ac:dyDescent="0.3">
      <c r="A43" s="37"/>
      <c r="B43" s="27" t="s">
        <v>67</v>
      </c>
      <c r="C43" s="28" t="s">
        <v>49</v>
      </c>
      <c r="D43" s="29">
        <v>48000</v>
      </c>
      <c r="E43" s="16"/>
      <c r="F43" s="16"/>
    </row>
    <row r="44" spans="1:6" s="9" customFormat="1" ht="21.75" customHeight="1" x14ac:dyDescent="0.3">
      <c r="A44" s="37"/>
      <c r="B44" s="27" t="s">
        <v>68</v>
      </c>
      <c r="C44" s="28" t="s">
        <v>49</v>
      </c>
      <c r="D44" s="29">
        <v>58000</v>
      </c>
      <c r="E44" s="16"/>
      <c r="F44" s="16"/>
    </row>
    <row r="45" spans="1:6" s="9" customFormat="1" ht="21.75" customHeight="1" x14ac:dyDescent="0.3">
      <c r="A45" s="37"/>
      <c r="B45" s="27" t="s">
        <v>69</v>
      </c>
      <c r="C45" s="28" t="s">
        <v>70</v>
      </c>
      <c r="D45" s="29">
        <v>74000</v>
      </c>
      <c r="E45" s="16"/>
      <c r="F45" s="16"/>
    </row>
    <row r="46" spans="1:6" s="9" customFormat="1" ht="21.75" customHeight="1" x14ac:dyDescent="0.3">
      <c r="A46" s="37"/>
      <c r="B46" s="27" t="s">
        <v>71</v>
      </c>
      <c r="C46" s="28" t="s">
        <v>72</v>
      </c>
      <c r="D46" s="29">
        <v>36000</v>
      </c>
      <c r="E46" s="16"/>
      <c r="F46" s="16"/>
    </row>
    <row r="47" spans="1:6" s="9" customFormat="1" ht="21.75" customHeight="1" x14ac:dyDescent="0.3">
      <c r="A47" s="37"/>
      <c r="B47" s="27" t="s">
        <v>73</v>
      </c>
      <c r="C47" s="28" t="s">
        <v>49</v>
      </c>
      <c r="D47" s="29">
        <v>62000</v>
      </c>
      <c r="E47" s="16"/>
      <c r="F47" s="16"/>
    </row>
    <row r="48" spans="1:6" s="9" customFormat="1" ht="21.75" customHeight="1" x14ac:dyDescent="0.3">
      <c r="A48" s="37"/>
      <c r="B48" s="27" t="s">
        <v>74</v>
      </c>
      <c r="C48" s="28" t="s">
        <v>75</v>
      </c>
      <c r="D48" s="29">
        <v>200000</v>
      </c>
      <c r="E48" s="16"/>
      <c r="F48" s="16"/>
    </row>
    <row r="49" spans="1:4" s="9" customFormat="1" ht="27" customHeight="1" x14ac:dyDescent="0.3">
      <c r="A49" s="36"/>
      <c r="B49" s="11" t="s">
        <v>15</v>
      </c>
      <c r="C49" s="17">
        <f>COUNTA(C41:C48)</f>
        <v>8</v>
      </c>
      <c r="D49" s="18">
        <f>SUM(D41:D48)</f>
        <v>668000</v>
      </c>
    </row>
    <row r="50" spans="1:4" s="9" customFormat="1" ht="21.75" customHeight="1" x14ac:dyDescent="0.3">
      <c r="A50" s="35" t="s">
        <v>16</v>
      </c>
      <c r="B50" s="14"/>
      <c r="C50" s="24"/>
      <c r="D50" s="15"/>
    </row>
    <row r="51" spans="1:4" s="9" customFormat="1" ht="23.25" customHeight="1" x14ac:dyDescent="0.3">
      <c r="A51" s="36"/>
      <c r="B51" s="11" t="s">
        <v>15</v>
      </c>
      <c r="C51" s="17">
        <f>COUNTA(C50:C50)</f>
        <v>0</v>
      </c>
      <c r="D51" s="18">
        <f>SUM(D50:D50)</f>
        <v>0</v>
      </c>
    </row>
    <row r="52" spans="1:4" s="9" customFormat="1" ht="24.75" customHeight="1" x14ac:dyDescent="0.3">
      <c r="A52" s="6" t="s">
        <v>12</v>
      </c>
      <c r="B52" s="11"/>
      <c r="C52" s="17">
        <f>SUM(C37,C40,C49,C51)</f>
        <v>32</v>
      </c>
      <c r="D52" s="19">
        <f>SUM(D37,D40,D49,D51)</f>
        <v>2718000</v>
      </c>
    </row>
  </sheetData>
  <mergeCells count="4">
    <mergeCell ref="A15:A37"/>
    <mergeCell ref="A50:A51"/>
    <mergeCell ref="A41:A49"/>
    <mergeCell ref="A38:A40"/>
  </mergeCells>
  <phoneticPr fontId="1" type="noConversion"/>
  <pageMargins left="0.51" right="0.51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4월</vt:lpstr>
      <vt:lpstr>5월</vt:lpstr>
      <vt:lpstr>6월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2021-07-20T04:15:19Z</cp:lastPrinted>
  <dcterms:created xsi:type="dcterms:W3CDTF">2013-05-28T05:50:50Z</dcterms:created>
  <dcterms:modified xsi:type="dcterms:W3CDTF">2021-07-20T04:16:00Z</dcterms:modified>
</cp:coreProperties>
</file>